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02 Publicaciones XMIND/"/>
    </mc:Choice>
  </mc:AlternateContent>
  <xr:revisionPtr revIDLastSave="27" documentId="8_{4FFB873D-750B-4637-B5D4-079A542871A2}" xr6:coauthVersionLast="45" xr6:coauthVersionMax="45" xr10:uidLastSave="{25CF298D-EF8F-4B93-A989-5B1BB9F7E33B}"/>
  <bookViews>
    <workbookView xWindow="-108" yWindow="-108" windowWidth="23256" windowHeight="12576" xr2:uid="{37D4BC30-AD4A-491B-9346-DFC6A3D70DED}"/>
  </bookViews>
  <sheets>
    <sheet name="DIASE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48" i="1" l="1"/>
  <c r="S48" i="1" s="1"/>
  <c r="S43" i="1"/>
  <c r="T43" i="1" s="1"/>
  <c r="Z36" i="1"/>
  <c r="Z35" i="1"/>
  <c r="Z34" i="1"/>
  <c r="E34" i="1"/>
  <c r="Z33" i="1"/>
  <c r="S33" i="1"/>
  <c r="E33" i="1"/>
  <c r="Z32" i="1"/>
  <c r="E32" i="1"/>
  <c r="Z31" i="1"/>
  <c r="E31" i="1"/>
  <c r="Z30" i="1"/>
  <c r="E30" i="1"/>
  <c r="E29" i="1"/>
  <c r="S28" i="1"/>
  <c r="T28" i="1" s="1"/>
  <c r="E28" i="1"/>
  <c r="E15" i="1"/>
  <c r="F15" i="1" s="1"/>
  <c r="E14" i="1"/>
  <c r="F14" i="1" s="1"/>
  <c r="E13" i="1"/>
  <c r="F13" i="1" s="1"/>
</calcChain>
</file>

<file path=xl/sharedStrings.xml><?xml version="1.0" encoding="utf-8"?>
<sst xmlns="http://schemas.openxmlformats.org/spreadsheetml/2006/main" count="39" uniqueCount="14">
  <si>
    <t>Fecha</t>
  </si>
  <si>
    <t>Nombre</t>
  </si>
  <si>
    <t>Lunes</t>
  </si>
  <si>
    <t>Domingo</t>
  </si>
  <si>
    <t>Martes</t>
  </si>
  <si>
    <t>Miércoles</t>
  </si>
  <si>
    <t>Jueves</t>
  </si>
  <si>
    <t>Viernes</t>
  </si>
  <si>
    <t>Sábado</t>
  </si>
  <si>
    <t>Resultado</t>
  </si>
  <si>
    <t>Fin de mes</t>
  </si>
  <si>
    <t>Ultimo domingo</t>
  </si>
  <si>
    <t>MOS Expert - CPC Martín Cruz - +51 998401784</t>
  </si>
  <si>
    <t>función DIASEM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</si>
</sst>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Tipo &quot;0"/>
    <numFmt numFmtId="165" formatCode="ddd\ dd/mm/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3" borderId="1" xfId="0" applyFont="1" applyFill="1" applyBorder="1" applyAlignment="1">
      <alignment horizontal="center"/>
    </xf>
    <xf numFmtId="14" fontId="1" fillId="3" borderId="1" xfId="0" applyNumberFormat="1" applyFont="1" applyFill="1" applyBorder="1"/>
    <xf numFmtId="164" fontId="0" fillId="4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/>
    <xf numFmtId="0" fontId="0" fillId="5" borderId="1" xfId="0" applyFill="1" applyBorder="1"/>
    <xf numFmtId="0" fontId="0" fillId="0" borderId="0" xfId="0" applyAlignment="1">
      <alignment horizontal="center"/>
    </xf>
    <xf numFmtId="0" fontId="0" fillId="6" borderId="1" xfId="0" applyFill="1" applyBorder="1" applyAlignment="1">
      <alignment horizontal="center"/>
    </xf>
    <xf numFmtId="14" fontId="0" fillId="0" borderId="0" xfId="0" applyNumberFormat="1"/>
    <xf numFmtId="165" fontId="0" fillId="0" borderId="1" xfId="0" applyNumberFormat="1" applyBorder="1"/>
    <xf numFmtId="14" fontId="0" fillId="0" borderId="1" xfId="0" applyNumberFormat="1" applyBorder="1"/>
    <xf numFmtId="0" fontId="2" fillId="2" borderId="0" xfId="0" applyFont="1" applyFill="1"/>
    <xf numFmtId="0" fontId="3" fillId="2" borderId="0" xfId="0" applyFont="1" applyFill="1"/>
    <xf numFmtId="0" fontId="4" fillId="7" borderId="0" xfId="0" applyFont="1" applyFill="1"/>
    <xf numFmtId="0" fontId="3" fillId="7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5CE4A-39F0-49FD-8941-339EDFFFC6F9}">
  <dimension ref="B1:Z48"/>
  <sheetViews>
    <sheetView showGridLines="0" tabSelected="1" workbookViewId="0"/>
  </sheetViews>
  <sheetFormatPr baseColWidth="10" defaultRowHeight="14.4" x14ac:dyDescent="0.3"/>
  <cols>
    <col min="3" max="3" width="4.77734375" customWidth="1"/>
    <col min="4" max="4" width="10.5546875" bestFit="1" customWidth="1"/>
    <col min="5" max="5" width="11.21875" bestFit="1" customWidth="1"/>
    <col min="6" max="6" width="7.6640625" bestFit="1" customWidth="1"/>
    <col min="7" max="7" width="16.88671875" bestFit="1" customWidth="1"/>
    <col min="8" max="8" width="4.77734375" customWidth="1"/>
    <col min="9" max="9" width="2" bestFit="1" customWidth="1"/>
    <col min="10" max="12" width="9" bestFit="1" customWidth="1"/>
    <col min="13" max="13" width="4.77734375" customWidth="1"/>
    <col min="15" max="15" width="3" bestFit="1" customWidth="1"/>
    <col min="16" max="16" width="3" customWidth="1"/>
    <col min="17" max="17" width="4.77734375" customWidth="1"/>
    <col min="18" max="18" width="13.44140625" bestFit="1" customWidth="1"/>
    <col min="19" max="19" width="16.21875" bestFit="1" customWidth="1"/>
    <col min="20" max="20" width="19.5546875" bestFit="1" customWidth="1"/>
    <col min="21" max="21" width="7.77734375" customWidth="1"/>
    <col min="24" max="24" width="4.77734375" customWidth="1"/>
    <col min="33" max="33" width="4.77734375" customWidth="1"/>
  </cols>
  <sheetData>
    <row r="1" spans="2:12" s="14" customFormat="1" ht="34.799999999999997" x14ac:dyDescent="0.75">
      <c r="B1" s="13" t="s">
        <v>13</v>
      </c>
    </row>
    <row r="2" spans="2:12" s="16" customFormat="1" ht="18" x14ac:dyDescent="0.35">
      <c r="B2" s="15" t="s">
        <v>12</v>
      </c>
    </row>
    <row r="12" spans="2:12" x14ac:dyDescent="0.3">
      <c r="D12" s="1" t="s">
        <v>0</v>
      </c>
      <c r="E12" s="2">
        <v>36525</v>
      </c>
      <c r="F12" s="1" t="s">
        <v>1</v>
      </c>
    </row>
    <row r="13" spans="2:12" x14ac:dyDescent="0.3">
      <c r="D13" s="3">
        <v>1</v>
      </c>
      <c r="E13" s="4">
        <f>WEEKDAY($E12,D13)</f>
        <v>6</v>
      </c>
      <c r="F13" s="4" t="str">
        <f>VLOOKUP(E$13,$I$13:$L$20,2,0)</f>
        <v>Viernes</v>
      </c>
      <c r="I13" s="5">
        <v>0</v>
      </c>
      <c r="L13" s="6" t="s">
        <v>2</v>
      </c>
    </row>
    <row r="14" spans="2:12" x14ac:dyDescent="0.3">
      <c r="D14" s="3">
        <v>2</v>
      </c>
      <c r="E14" s="4">
        <f>WEEKDAY($E12,D14)</f>
        <v>5</v>
      </c>
      <c r="F14" s="4" t="str">
        <f>VLOOKUP(E$14,$I$13:$L$20,3,0)</f>
        <v>Viernes</v>
      </c>
      <c r="I14" s="5">
        <v>1</v>
      </c>
      <c r="J14" s="6" t="s">
        <v>3</v>
      </c>
      <c r="K14" s="6" t="s">
        <v>2</v>
      </c>
      <c r="L14" s="6" t="s">
        <v>4</v>
      </c>
    </row>
    <row r="15" spans="2:12" x14ac:dyDescent="0.3">
      <c r="D15" s="3">
        <v>3</v>
      </c>
      <c r="E15" s="4">
        <f>WEEKDAY($E12,D15)</f>
        <v>4</v>
      </c>
      <c r="F15" s="4" t="str">
        <f>VLOOKUP(E$15,$I$13:$L$20,4,0)</f>
        <v>Viernes</v>
      </c>
      <c r="I15" s="5">
        <v>2</v>
      </c>
      <c r="J15" s="6" t="s">
        <v>2</v>
      </c>
      <c r="K15" s="6" t="s">
        <v>4</v>
      </c>
      <c r="L15" s="6" t="s">
        <v>5</v>
      </c>
    </row>
    <row r="16" spans="2:12" x14ac:dyDescent="0.3">
      <c r="I16" s="5">
        <v>3</v>
      </c>
      <c r="J16" s="6" t="s">
        <v>4</v>
      </c>
      <c r="K16" s="6" t="s">
        <v>5</v>
      </c>
      <c r="L16" s="6" t="s">
        <v>6</v>
      </c>
    </row>
    <row r="17" spans="4:26" x14ac:dyDescent="0.3">
      <c r="I17" s="5">
        <v>4</v>
      </c>
      <c r="J17" s="6" t="s">
        <v>5</v>
      </c>
      <c r="K17" s="6" t="s">
        <v>6</v>
      </c>
      <c r="L17" s="7" t="s">
        <v>7</v>
      </c>
    </row>
    <row r="18" spans="4:26" x14ac:dyDescent="0.3">
      <c r="I18" s="5">
        <v>5</v>
      </c>
      <c r="J18" s="6" t="s">
        <v>6</v>
      </c>
      <c r="K18" s="7" t="s">
        <v>7</v>
      </c>
      <c r="L18" s="6" t="s">
        <v>8</v>
      </c>
    </row>
    <row r="19" spans="4:26" x14ac:dyDescent="0.3">
      <c r="I19" s="5">
        <v>6</v>
      </c>
      <c r="J19" s="7" t="s">
        <v>7</v>
      </c>
      <c r="K19" s="6" t="s">
        <v>8</v>
      </c>
      <c r="L19" s="6" t="s">
        <v>3</v>
      </c>
    </row>
    <row r="20" spans="4:26" x14ac:dyDescent="0.3">
      <c r="I20" s="5">
        <v>7</v>
      </c>
      <c r="J20" s="6" t="s">
        <v>8</v>
      </c>
      <c r="K20" s="6" t="s">
        <v>3</v>
      </c>
    </row>
    <row r="27" spans="4:26" x14ac:dyDescent="0.3">
      <c r="D27" s="8" t="s">
        <v>0</v>
      </c>
      <c r="E27" t="s">
        <v>9</v>
      </c>
      <c r="R27" s="9" t="s">
        <v>0</v>
      </c>
      <c r="S27" s="9" t="s">
        <v>10</v>
      </c>
      <c r="T27" s="9" t="s">
        <v>11</v>
      </c>
    </row>
    <row r="28" spans="4:26" x14ac:dyDescent="0.3">
      <c r="D28" s="10">
        <v>43115</v>
      </c>
      <c r="E28" t="b">
        <f t="shared" ref="E28:E34" si="0">WEEKDAY(D28,2)&gt;5</f>
        <v>0</v>
      </c>
      <c r="R28" s="11">
        <v>43115</v>
      </c>
      <c r="S28" s="11">
        <f>EOMONTH(R28,0)</f>
        <v>43131</v>
      </c>
      <c r="T28" s="11">
        <f>S28-WEEKDAY(S28,2)</f>
        <v>43128</v>
      </c>
    </row>
    <row r="29" spans="4:26" x14ac:dyDescent="0.3">
      <c r="D29" s="10">
        <v>43116</v>
      </c>
      <c r="E29" t="b">
        <f t="shared" si="0"/>
        <v>0</v>
      </c>
      <c r="Y29" s="9" t="s">
        <v>0</v>
      </c>
      <c r="Z29" s="9" t="s">
        <v>1</v>
      </c>
    </row>
    <row r="30" spans="4:26" x14ac:dyDescent="0.3">
      <c r="D30" s="10">
        <v>43117</v>
      </c>
      <c r="E30" t="b">
        <f t="shared" si="0"/>
        <v>0</v>
      </c>
      <c r="Y30" s="12">
        <v>43115</v>
      </c>
      <c r="Z30" s="6" t="str">
        <f>CHOOSE(WEEKDAY(Y30,2),"Lunes","Martes","Miércoles","Jueves","Viernes","Sábado","Domingo")</f>
        <v>Lunes</v>
      </c>
    </row>
    <row r="31" spans="4:26" x14ac:dyDescent="0.3">
      <c r="D31" s="10">
        <v>43118</v>
      </c>
      <c r="E31" t="b">
        <f t="shared" si="0"/>
        <v>0</v>
      </c>
      <c r="Y31" s="12">
        <v>43116</v>
      </c>
      <c r="Z31" s="6" t="str">
        <f t="shared" ref="Z31:Z36" si="1">CHOOSE(WEEKDAY(Y31,2),"Lunes","Martes","Miércoles","Jueves","Viernes","Sábado","Domingo")</f>
        <v>Martes</v>
      </c>
    </row>
    <row r="32" spans="4:26" x14ac:dyDescent="0.3">
      <c r="D32" s="10">
        <v>43119</v>
      </c>
      <c r="E32" t="b">
        <f t="shared" si="0"/>
        <v>0</v>
      </c>
      <c r="R32" s="9" t="s">
        <v>0</v>
      </c>
      <c r="S32" s="9" t="s">
        <v>11</v>
      </c>
      <c r="Y32" s="12">
        <v>43117</v>
      </c>
      <c r="Z32" s="6" t="str">
        <f t="shared" si="1"/>
        <v>Miércoles</v>
      </c>
    </row>
    <row r="33" spans="4:26" x14ac:dyDescent="0.3">
      <c r="D33" s="10">
        <v>43120</v>
      </c>
      <c r="E33" t="b">
        <f t="shared" si="0"/>
        <v>1</v>
      </c>
      <c r="R33" s="11">
        <v>43115</v>
      </c>
      <c r="S33" s="11">
        <f>EOMONTH(R33,0)-WEEKDAY(EOMONTH(R33,0),2)</f>
        <v>43128</v>
      </c>
      <c r="Y33" s="12">
        <v>43118</v>
      </c>
      <c r="Z33" s="6" t="str">
        <f t="shared" si="1"/>
        <v>Jueves</v>
      </c>
    </row>
    <row r="34" spans="4:26" x14ac:dyDescent="0.3">
      <c r="D34" s="10">
        <v>43121</v>
      </c>
      <c r="E34" t="b">
        <f t="shared" si="0"/>
        <v>1</v>
      </c>
      <c r="Y34" s="12">
        <v>43119</v>
      </c>
      <c r="Z34" s="6" t="str">
        <f t="shared" si="1"/>
        <v>Viernes</v>
      </c>
    </row>
    <row r="35" spans="4:26" x14ac:dyDescent="0.3">
      <c r="Y35" s="12">
        <v>43120</v>
      </c>
      <c r="Z35" s="6" t="str">
        <f t="shared" si="1"/>
        <v>Sábado</v>
      </c>
    </row>
    <row r="36" spans="4:26" x14ac:dyDescent="0.3">
      <c r="Y36" s="12">
        <v>43121</v>
      </c>
      <c r="Z36" s="6" t="str">
        <f t="shared" si="1"/>
        <v>Domingo</v>
      </c>
    </row>
    <row r="42" spans="4:26" x14ac:dyDescent="0.3">
      <c r="R42" s="9" t="s">
        <v>0</v>
      </c>
      <c r="S42" s="9" t="s">
        <v>10</v>
      </c>
      <c r="T42" s="9" t="s">
        <v>11</v>
      </c>
    </row>
    <row r="43" spans="4:26" x14ac:dyDescent="0.3">
      <c r="R43" s="11">
        <v>43174</v>
      </c>
      <c r="S43" s="11">
        <f>EOMONTH(R43,-1)</f>
        <v>43159</v>
      </c>
      <c r="T43" s="11">
        <f>S43+WEEKDAY(S43,14)</f>
        <v>43166</v>
      </c>
    </row>
    <row r="47" spans="4:26" x14ac:dyDescent="0.3">
      <c r="R47" s="9" t="s">
        <v>0</v>
      </c>
      <c r="S47" s="9" t="s">
        <v>11</v>
      </c>
    </row>
    <row r="48" spans="4:26" x14ac:dyDescent="0.3">
      <c r="R48" s="11">
        <f>R43</f>
        <v>43174</v>
      </c>
      <c r="S48" s="11">
        <f>EOMONTH(R48,-1)+WEEKDAY(EOMONTH(R48,-1),14)</f>
        <v>43166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DIASEM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2019-10-15T03:27:55Z</dcterms:created>
  <dcterms:modified xsi:type="dcterms:W3CDTF">2019-10-15T03:31:09Z</dcterms:modified>
</cp:coreProperties>
</file>