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ose2\OneDrive\Programa Articulos de Pagina Web\02 Publicaciones XMIND\"/>
    </mc:Choice>
  </mc:AlternateContent>
  <xr:revisionPtr revIDLastSave="42" documentId="13_ncr:1_{9AB1A521-459E-446C-A79D-A0BEC9F56FE5}" xr6:coauthVersionLast="45" xr6:coauthVersionMax="45" xr10:uidLastSave="{02D6EFBE-8CF6-4D2F-844C-0E533A7FD27D}"/>
  <bookViews>
    <workbookView xWindow="-108" yWindow="-108" windowWidth="23256" windowHeight="12576" xr2:uid="{00000000-000D-0000-FFFF-FFFF00000000}"/>
  </bookViews>
  <sheets>
    <sheet name="LETR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6" i="1" l="1"/>
  <c r="E12" i="1" l="1"/>
  <c r="E13" i="1"/>
  <c r="E14" i="1"/>
  <c r="E15" i="1"/>
  <c r="E16" i="1"/>
  <c r="E17" i="1"/>
  <c r="E18" i="1"/>
  <c r="E19" i="1"/>
  <c r="E20" i="1"/>
  <c r="C15" i="1" l="1"/>
  <c r="F15" i="1" s="1"/>
  <c r="F12" i="1"/>
  <c r="C12" i="1"/>
  <c r="C16" i="1"/>
  <c r="C13" i="1"/>
  <c r="C14" i="1"/>
  <c r="C17" i="1"/>
  <c r="C18" i="1"/>
  <c r="F18" i="1" s="1"/>
  <c r="D20" i="1"/>
  <c r="D19" i="1"/>
  <c r="D17" i="1"/>
  <c r="D16" i="1"/>
  <c r="D14" i="1"/>
  <c r="D13" i="1"/>
  <c r="C19" i="1"/>
  <c r="F19" i="1" l="1"/>
  <c r="C20" i="1"/>
  <c r="F20" i="1" s="1"/>
  <c r="F14" i="1"/>
  <c r="F13" i="1"/>
  <c r="C9" i="1" s="1"/>
  <c r="F16" i="1"/>
  <c r="F17" i="1"/>
</calcChain>
</file>

<file path=xl/sharedStrings.xml><?xml version="1.0" encoding="utf-8"?>
<sst xmlns="http://schemas.openxmlformats.org/spreadsheetml/2006/main" count="68" uniqueCount="59">
  <si>
    <t>DOS</t>
  </si>
  <si>
    <t>TRES</t>
  </si>
  <si>
    <t>CUATRO</t>
  </si>
  <si>
    <t>CINCO</t>
  </si>
  <si>
    <t>SEIS</t>
  </si>
  <si>
    <t>SIETE</t>
  </si>
  <si>
    <t>OCHO</t>
  </si>
  <si>
    <t>NUEVE</t>
  </si>
  <si>
    <t>DIEZ</t>
  </si>
  <si>
    <t>VEINTE</t>
  </si>
  <si>
    <t>TREINTA</t>
  </si>
  <si>
    <t>CUARENTA</t>
  </si>
  <si>
    <t>CINCUENTA</t>
  </si>
  <si>
    <t>SESENTA</t>
  </si>
  <si>
    <t>SETENTA</t>
  </si>
  <si>
    <t>OCHENTA</t>
  </si>
  <si>
    <t>NOVENTA</t>
  </si>
  <si>
    <t>CUATROCIENTOS</t>
  </si>
  <si>
    <t>QUINIENTOS</t>
  </si>
  <si>
    <t>SEISCIENTOS</t>
  </si>
  <si>
    <t>SETECIENTOS</t>
  </si>
  <si>
    <t>OCHOCIENTOS</t>
  </si>
  <si>
    <t>NOVECIENTOS</t>
  </si>
  <si>
    <t>DIGITOS</t>
  </si>
  <si>
    <t>NUMERO</t>
  </si>
  <si>
    <t>DOCIENTOS</t>
  </si>
  <si>
    <t>TRECIENTOS</t>
  </si>
  <si>
    <t>UNIDAD</t>
  </si>
  <si>
    <t>DECENA</t>
  </si>
  <si>
    <t>CENTENA</t>
  </si>
  <si>
    <t>ONCE</t>
  </si>
  <si>
    <t>DOCE</t>
  </si>
  <si>
    <t>TRECE</t>
  </si>
  <si>
    <t>CATORCE</t>
  </si>
  <si>
    <t>QUINCE</t>
  </si>
  <si>
    <t>DIECISEIS</t>
  </si>
  <si>
    <t>DIECISIETE</t>
  </si>
  <si>
    <t>DIECIOCHO</t>
  </si>
  <si>
    <t>DIECINUEVE</t>
  </si>
  <si>
    <t>VEINTIUNO</t>
  </si>
  <si>
    <t>UN</t>
  </si>
  <si>
    <t>CIEN</t>
  </si>
  <si>
    <t>VEINTIDOS</t>
  </si>
  <si>
    <t>VEINTITRES</t>
  </si>
  <si>
    <t>VEINTICUATRO</t>
  </si>
  <si>
    <t>VEINTICINCO</t>
  </si>
  <si>
    <t>VEINTISEIS</t>
  </si>
  <si>
    <t>VEINTISIETE</t>
  </si>
  <si>
    <t>VEINTIOCHO</t>
  </si>
  <si>
    <t>VEINTINUEVE</t>
  </si>
  <si>
    <t>POS</t>
  </si>
  <si>
    <t>LETRAS</t>
  </si>
  <si>
    <t>MONEDA</t>
  </si>
  <si>
    <t>DOLARES</t>
  </si>
  <si>
    <t>DECIMALES</t>
  </si>
  <si>
    <t>Números a letras</t>
  </si>
  <si>
    <t>MOS Expert - CPC Martín Cruz - +51 998401784</t>
  </si>
  <si>
    <t>&lt;=== Indique el número</t>
  </si>
  <si>
    <t>&lt;=== Indique la moneda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</si>
</sst>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.00_ ;[Red]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2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9" xfId="0" applyFill="1" applyBorder="1"/>
    <xf numFmtId="164" fontId="0" fillId="0" borderId="0" xfId="1" applyNumberFormat="1" applyFont="1"/>
    <xf numFmtId="0" fontId="3" fillId="2" borderId="3" xfId="0" applyFont="1" applyFill="1" applyBorder="1"/>
    <xf numFmtId="0" fontId="3" fillId="2" borderId="8" xfId="0" applyFont="1" applyFill="1" applyBorder="1"/>
    <xf numFmtId="0" fontId="0" fillId="0" borderId="1" xfId="0" applyBorder="1" applyAlignment="1">
      <alignment horizontal="center"/>
    </xf>
    <xf numFmtId="0" fontId="0" fillId="3" borderId="3" xfId="0" applyFill="1" applyBorder="1"/>
    <xf numFmtId="0" fontId="0" fillId="3" borderId="1" xfId="0" applyFill="1" applyBorder="1"/>
    <xf numFmtId="0" fontId="0" fillId="3" borderId="8" xfId="0" applyFill="1" applyBorder="1"/>
    <xf numFmtId="0" fontId="0" fillId="0" borderId="1" xfId="0" applyNumberFormat="1" applyBorder="1"/>
    <xf numFmtId="1" fontId="0" fillId="0" borderId="1" xfId="1" applyNumberFormat="1" applyFont="1" applyBorder="1"/>
    <xf numFmtId="165" fontId="4" fillId="4" borderId="1" xfId="1" applyNumberFormat="1" applyFont="1" applyFill="1" applyBorder="1"/>
    <xf numFmtId="0" fontId="2" fillId="5" borderId="1" xfId="0" applyFont="1" applyFill="1" applyBorder="1"/>
    <xf numFmtId="0" fontId="5" fillId="3" borderId="0" xfId="0" applyFont="1" applyFill="1"/>
    <xf numFmtId="0" fontId="6" fillId="3" borderId="0" xfId="0" applyFont="1" applyFill="1"/>
    <xf numFmtId="0" fontId="7" fillId="6" borderId="0" xfId="0" applyFont="1" applyFill="1"/>
    <xf numFmtId="0" fontId="6" fillId="6" borderId="0" xfId="0" applyFont="1" applyFill="1"/>
    <xf numFmtId="0" fontId="2" fillId="5" borderId="1" xfId="0" applyFont="1" applyFill="1" applyBorder="1" applyAlignment="1">
      <alignment vertical="center"/>
    </xf>
    <xf numFmtId="0" fontId="8" fillId="0" borderId="0" xfId="0" applyFont="1"/>
    <xf numFmtId="0" fontId="0" fillId="7" borderId="0" xfId="0" applyFill="1"/>
    <xf numFmtId="0" fontId="9" fillId="7" borderId="0" xfId="1" applyNumberFormat="1" applyFont="1" applyFill="1"/>
    <xf numFmtId="0" fontId="2" fillId="4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N20"/>
  <sheetViews>
    <sheetView showGridLines="0" tabSelected="1" workbookViewId="0"/>
  </sheetViews>
  <sheetFormatPr baseColWidth="10" defaultRowHeight="14.4" x14ac:dyDescent="0.3"/>
  <cols>
    <col min="1" max="1" width="4.77734375" customWidth="1"/>
    <col min="2" max="2" width="10.77734375" bestFit="1" customWidth="1"/>
    <col min="3" max="3" width="22.6640625" bestFit="1" customWidth="1"/>
    <col min="4" max="4" width="3" bestFit="1" customWidth="1"/>
    <col min="5" max="5" width="2" bestFit="1" customWidth="1"/>
    <col min="6" max="6" width="20.6640625" bestFit="1" customWidth="1"/>
    <col min="7" max="7" width="4.77734375" customWidth="1"/>
    <col min="8" max="8" width="8" bestFit="1" customWidth="1"/>
    <col min="9" max="9" width="10.88671875" bestFit="1" customWidth="1"/>
    <col min="10" max="10" width="15.21875" bestFit="1" customWidth="1"/>
    <col min="11" max="11" width="4.77734375" customWidth="1"/>
    <col min="12" max="12" width="4.21875" bestFit="1" customWidth="1"/>
    <col min="13" max="13" width="11.21875" bestFit="1" customWidth="1"/>
    <col min="14" max="14" width="13.5546875" bestFit="1" customWidth="1"/>
  </cols>
  <sheetData>
    <row r="1" spans="2:14" s="22" customFormat="1" ht="34.799999999999997" x14ac:dyDescent="0.75">
      <c r="B1" s="21" t="s">
        <v>55</v>
      </c>
    </row>
    <row r="2" spans="2:14" s="24" customFormat="1" ht="18" x14ac:dyDescent="0.35">
      <c r="B2" s="23" t="s">
        <v>56</v>
      </c>
    </row>
    <row r="4" spans="2:14" x14ac:dyDescent="0.3">
      <c r="B4" s="20" t="s">
        <v>23</v>
      </c>
      <c r="C4" s="17">
        <v>9</v>
      </c>
    </row>
    <row r="5" spans="2:14" ht="21" x14ac:dyDescent="0.4">
      <c r="B5" s="25" t="s">
        <v>24</v>
      </c>
      <c r="C5" s="19">
        <v>2561156.96</v>
      </c>
      <c r="E5" s="26" t="s">
        <v>57</v>
      </c>
    </row>
    <row r="6" spans="2:14" x14ac:dyDescent="0.3">
      <c r="B6" s="20" t="s">
        <v>54</v>
      </c>
      <c r="C6" s="18">
        <f>ROUND((C5-INT(C5))*100,0)</f>
        <v>96</v>
      </c>
    </row>
    <row r="7" spans="2:14" ht="18" x14ac:dyDescent="0.35">
      <c r="B7" s="20" t="s">
        <v>52</v>
      </c>
      <c r="C7" s="29" t="s">
        <v>53</v>
      </c>
      <c r="E7" s="26" t="s">
        <v>58</v>
      </c>
    </row>
    <row r="8" spans="2:14" x14ac:dyDescent="0.3">
      <c r="C8" s="10"/>
    </row>
    <row r="9" spans="2:14" ht="15.6" x14ac:dyDescent="0.3">
      <c r="B9" s="25" t="s">
        <v>51</v>
      </c>
      <c r="C9" s="28" t="str">
        <f>TRIM(F12&amp;" "&amp;F13&amp;" "&amp;F14&amp;" "&amp;F15&amp;" "&amp;F16&amp;" "&amp;F17&amp;" "&amp;F18&amp;" "&amp;F19&amp;" "&amp;F20&amp;" CON "&amp;TEXT(C6,"00")&amp;"/100 "&amp;C7)</f>
        <v>DOS MILLONES QUINIENTOS SESENTA Y UN MIL CIENTO CINCUENTA Y SEIS CON 96/100 DOLARES</v>
      </c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1" spans="2:14" x14ac:dyDescent="0.3">
      <c r="H11" s="2" t="s">
        <v>27</v>
      </c>
      <c r="I11" s="2" t="s">
        <v>28</v>
      </c>
      <c r="J11" s="2" t="s">
        <v>29</v>
      </c>
      <c r="L11" s="2" t="s">
        <v>50</v>
      </c>
      <c r="M11" s="3">
        <v>1</v>
      </c>
      <c r="N11" s="3">
        <v>2</v>
      </c>
    </row>
    <row r="12" spans="2:14" x14ac:dyDescent="0.3">
      <c r="B12" s="4" t="s">
        <v>29</v>
      </c>
      <c r="C12" s="14" t="str">
        <f>IF(AND(E12=1,E13&gt;0),"CIENTO","")</f>
        <v/>
      </c>
      <c r="D12" s="14"/>
      <c r="E12" s="11">
        <f>QUOTIENT(MOD(C$5,10^($C$4-(ROWS(E$12:E12)-1))),10^(($C$4-(ROWS(E$12:E12)-1))-1))</f>
        <v>0</v>
      </c>
      <c r="F12" s="5" t="str">
        <f>IF($C$4-(ROWS(E$12:E12)-1)&gt;LEN($C$5),"",IF(D12&lt;&gt;"",IF(B12="DECENA","",VLOOKUP(VALUE(RIGHT(D12)),$L$12:$N$20,MATCH(VALUE(LEFT(D12)),$L$11:$N$11,0),0)&amp;" "&amp;C12),IF(E12=0,"",IF(OR(C12="UNO",C12="CIENTO"),C12,HLOOKUP(B12,$H$11:$J$20,E12+1,0)&amp;" "&amp;C12))))</f>
        <v/>
      </c>
      <c r="H12" s="1" t="s">
        <v>40</v>
      </c>
      <c r="I12" s="1" t="s">
        <v>8</v>
      </c>
      <c r="J12" s="1" t="s">
        <v>41</v>
      </c>
      <c r="L12" s="13">
        <v>1</v>
      </c>
      <c r="M12" s="1" t="s">
        <v>30</v>
      </c>
      <c r="N12" s="1" t="s">
        <v>39</v>
      </c>
    </row>
    <row r="13" spans="2:14" x14ac:dyDescent="0.3">
      <c r="B13" s="6" t="s">
        <v>28</v>
      </c>
      <c r="C13" s="15" t="str">
        <f>IF(E14=0,"MILLONES",IF(E13&gt;2,"Y",""))</f>
        <v/>
      </c>
      <c r="D13" s="15" t="str">
        <f>IF(AND(VALUE(E$13&amp;E$14)&lt;30,VALUE(E$13&amp;E$14)&gt;10,VALUE(E$13&amp;E$14)&lt;&gt;20),VALUE(E$13&amp;E$14),"")</f>
        <v/>
      </c>
      <c r="E13" s="2">
        <f>QUOTIENT(MOD(C$5,10^($C$4-(ROWS(E$12:E13)-1))),10^(($C$4-(ROWS(E$12:E13)-1))-1))</f>
        <v>0</v>
      </c>
      <c r="F13" s="7" t="str">
        <f>IF($C$4-(ROWS(E$12:E13)-1)&gt;LEN($C$5),"",IF(D13&lt;&gt;"",IF(B13="DECENA","",VLOOKUP(VALUE(RIGHT(D13)),$L$12:$N$20,MATCH(VALUE(LEFT(D13)),$L$11:$N$11,0),0)&amp;" "&amp;C13),IF(E13=0,"",IF(OR(C13="UNO",C13="CIENTO"),C13,HLOOKUP(B13,$H$11:$J$20,E13+1,0)&amp;" "&amp;C13))))</f>
        <v/>
      </c>
      <c r="H13" s="1" t="s">
        <v>0</v>
      </c>
      <c r="I13" s="1" t="s">
        <v>9</v>
      </c>
      <c r="J13" s="1" t="s">
        <v>25</v>
      </c>
      <c r="L13" s="13">
        <v>2</v>
      </c>
      <c r="M13" s="1" t="s">
        <v>31</v>
      </c>
      <c r="N13" s="1" t="s">
        <v>42</v>
      </c>
    </row>
    <row r="14" spans="2:14" x14ac:dyDescent="0.3">
      <c r="B14" s="8" t="s">
        <v>27</v>
      </c>
      <c r="C14" s="16" t="str">
        <f>IF(E14=0,"","MILLONES")</f>
        <v>MILLONES</v>
      </c>
      <c r="D14" s="16" t="str">
        <f>IF(AND(VALUE(E$13&amp;E$14)&lt;30,VALUE(E$13&amp;E$14)&gt;10,VALUE(E$13&amp;E$14)&lt;&gt;20),VALUE(E$13&amp;E$14),"")</f>
        <v/>
      </c>
      <c r="E14" s="12">
        <f>QUOTIENT(MOD(C$5,10^($C$4-(ROWS(E$12:E14)-1))),10^(($C$4-(ROWS(E$12:E14)-1))-1))</f>
        <v>2</v>
      </c>
      <c r="F14" s="9" t="str">
        <f>IF($C$4-(ROWS(E$12:E14)-1)&gt;LEN($C$5),"",IF(D14&lt;&gt;"",IF(B14="DECENA","",VLOOKUP(VALUE(RIGHT(D14)),$L$12:$N$20,MATCH(VALUE(LEFT(D14)),$L$11:$N$11,0),0)&amp;" "&amp;C14),IF(E14=0,"",IF(OR(C14="UNO",C14="CIENTO"),C14,HLOOKUP(B14,$H$11:$J$20,E14+1,0)&amp;" "&amp;C14))))</f>
        <v>DOS MILLONES</v>
      </c>
      <c r="H14" s="1" t="s">
        <v>1</v>
      </c>
      <c r="I14" s="1" t="s">
        <v>10</v>
      </c>
      <c r="J14" s="1" t="s">
        <v>26</v>
      </c>
      <c r="L14" s="13">
        <v>3</v>
      </c>
      <c r="M14" s="1" t="s">
        <v>32</v>
      </c>
      <c r="N14" s="1" t="s">
        <v>43</v>
      </c>
    </row>
    <row r="15" spans="2:14" x14ac:dyDescent="0.3">
      <c r="B15" s="4" t="s">
        <v>29</v>
      </c>
      <c r="C15" s="14" t="str">
        <f>IF(AND(E15=1,E16&gt;0),"CIENTO","")</f>
        <v/>
      </c>
      <c r="D15" s="14"/>
      <c r="E15" s="11">
        <f>QUOTIENT(MOD(C$5,10^($C$4-(ROWS(E$12:E15)-1))),10^(($C$4-(ROWS(E$12:E15)-1))-1))</f>
        <v>5</v>
      </c>
      <c r="F15" s="5" t="str">
        <f>IF($C$4-(ROWS(E$12:E15)-1)&gt;LEN($C$5),"",IF(D15&lt;&gt;"",IF(B15="DECENA","",VLOOKUP(VALUE(RIGHT(D15)),$L$12:$N$20,MATCH(VALUE(LEFT(D15)),$L$11:$N$11,0),0)&amp;" "&amp;C15),IF(E15=0,"",IF(OR(C15="UNO",C15="CIENTO"),C15,HLOOKUP(B15,$H$11:$J$20,E15+1,0)&amp;" "&amp;C15))))</f>
        <v xml:space="preserve">QUINIENTOS </v>
      </c>
      <c r="H15" s="1" t="s">
        <v>2</v>
      </c>
      <c r="I15" s="1" t="s">
        <v>11</v>
      </c>
      <c r="J15" s="1" t="s">
        <v>17</v>
      </c>
      <c r="L15" s="13">
        <v>4</v>
      </c>
      <c r="M15" s="1" t="s">
        <v>33</v>
      </c>
      <c r="N15" s="1" t="s">
        <v>44</v>
      </c>
    </row>
    <row r="16" spans="2:14" x14ac:dyDescent="0.3">
      <c r="B16" s="6" t="s">
        <v>28</v>
      </c>
      <c r="C16" s="15" t="str">
        <f>IF(E17=0,"MIL",IF(E16&gt;2,"Y",""))</f>
        <v>Y</v>
      </c>
      <c r="D16" s="15" t="str">
        <f>IF(AND(VALUE(E$16&amp;E$17)&lt;30,VALUE(E$16&amp;E$17)&gt;10,VALUE(E$16&amp;E$17)&lt;&gt;20),VALUE(E$16&amp;E$17),"")</f>
        <v/>
      </c>
      <c r="E16" s="2">
        <f>QUOTIENT(MOD(C$5,10^($C$4-(ROWS(E$12:E16)-1))),10^(($C$4-(ROWS(E$12:E16)-1))-1))</f>
        <v>6</v>
      </c>
      <c r="F16" s="7" t="str">
        <f>IF($C$4-(ROWS(E$12:E16)-1)&gt;LEN($C$5),"",IF(D16&lt;&gt;"",IF(B16="DECENA","",VLOOKUP(VALUE(RIGHT(D16)),$L$12:$N$20,MATCH(VALUE(LEFT(D16)),$L$11:$N$11,0),0)&amp;" "&amp;C16),IF(E16=0,"",IF(OR(C16="UNO",C16="CIENTO"),C16,HLOOKUP(B16,$H$11:$J$20,E16+1,0)&amp;" "&amp;C16))))</f>
        <v>SESENTA Y</v>
      </c>
      <c r="H16" s="1" t="s">
        <v>3</v>
      </c>
      <c r="I16" s="1" t="s">
        <v>12</v>
      </c>
      <c r="J16" s="1" t="s">
        <v>18</v>
      </c>
      <c r="L16" s="13">
        <v>5</v>
      </c>
      <c r="M16" s="1" t="s">
        <v>34</v>
      </c>
      <c r="N16" s="1" t="s">
        <v>45</v>
      </c>
    </row>
    <row r="17" spans="2:14" x14ac:dyDescent="0.3">
      <c r="B17" s="8" t="s">
        <v>27</v>
      </c>
      <c r="C17" s="16" t="str">
        <f>IF(E17=0,"","MIL")</f>
        <v>MIL</v>
      </c>
      <c r="D17" s="16" t="str">
        <f>IF(AND(VALUE(E$16&amp;E$17)&lt;30,VALUE(E$16&amp;E$17)&gt;10,VALUE(E$16&amp;E$17)&lt;&gt;20),VALUE(E$16&amp;E$17),"")</f>
        <v/>
      </c>
      <c r="E17" s="12">
        <f>QUOTIENT(MOD(C$5,10^($C$4-(ROWS(E$12:E17)-1))),10^(($C$4-(ROWS(E$12:E17)-1))-1))</f>
        <v>1</v>
      </c>
      <c r="F17" s="9" t="str">
        <f>IF($C$4-(ROWS(E$12:E17)-1)&gt;LEN($C$5),"",IF(D17&lt;&gt;"",IF(B17="DECENA","",VLOOKUP(VALUE(RIGHT(D17)),$L$12:$N$20,MATCH(VALUE(LEFT(D17)),$L$11:$N$11,0),0)&amp;" "&amp;C17),IF(E17=0,"",IF(OR(C17="UNO",C17="CIENTO"),C17,HLOOKUP(B17,$H$11:$J$20,E17+1,0)&amp;" "&amp;C17))))</f>
        <v>UN MIL</v>
      </c>
      <c r="H17" s="1" t="s">
        <v>4</v>
      </c>
      <c r="I17" s="1" t="s">
        <v>13</v>
      </c>
      <c r="J17" s="1" t="s">
        <v>19</v>
      </c>
      <c r="L17" s="13">
        <v>6</v>
      </c>
      <c r="M17" s="1" t="s">
        <v>35</v>
      </c>
      <c r="N17" s="1" t="s">
        <v>46</v>
      </c>
    </row>
    <row r="18" spans="2:14" x14ac:dyDescent="0.3">
      <c r="B18" s="4" t="s">
        <v>29</v>
      </c>
      <c r="C18" s="14" t="str">
        <f>IF(AND(E18=1,E19&gt;0),"CIENTO","")</f>
        <v>CIENTO</v>
      </c>
      <c r="D18" s="14"/>
      <c r="E18" s="11">
        <f>QUOTIENT(MOD(C$5,10^($C$4-(ROWS(E$12:E18)-1))),10^(($C$4-(ROWS(E$12:E18)-1))-1))</f>
        <v>1</v>
      </c>
      <c r="F18" s="5" t="str">
        <f>IF($C$4-(ROWS(E$12:E18)-1)&gt;LEN($C$5),"",IF(D18&lt;&gt;"",IF(B18="DECENA","",VLOOKUP(VALUE(RIGHT(D18)),$L$12:$N$20,MATCH(VALUE(LEFT(D18)),$L$11:$N$11,0),0)&amp;" "&amp;C18),IF(E18=0,"",IF(OR(C18="UNO",C18="CIENTO"),C18,HLOOKUP(B18,$H$11:$J$20,E18+1,0)&amp;" "&amp;C18))))</f>
        <v>CIENTO</v>
      </c>
      <c r="H18" s="1" t="s">
        <v>5</v>
      </c>
      <c r="I18" s="1" t="s">
        <v>14</v>
      </c>
      <c r="J18" s="1" t="s">
        <v>20</v>
      </c>
      <c r="L18" s="13">
        <v>7</v>
      </c>
      <c r="M18" s="1" t="s">
        <v>36</v>
      </c>
      <c r="N18" s="1" t="s">
        <v>47</v>
      </c>
    </row>
    <row r="19" spans="2:14" x14ac:dyDescent="0.3">
      <c r="B19" s="6" t="s">
        <v>28</v>
      </c>
      <c r="C19" s="15" t="str">
        <f>IF(E20=0,"","Y")</f>
        <v>Y</v>
      </c>
      <c r="D19" s="15" t="str">
        <f>IF(AND(VALUE(E$19&amp;E$20)&lt;30,VALUE(E$19&amp;E$20)&gt;10,VALUE(E$19&amp;E$20)&lt;&gt;20),VALUE(E$19&amp;E$20),"")</f>
        <v/>
      </c>
      <c r="E19" s="2">
        <f>QUOTIENT(MOD(C$5,10^($C$4-(ROWS(E$12:E19)-1))),10^(($C$4-(ROWS(E$12:E19)-1))-1))</f>
        <v>5</v>
      </c>
      <c r="F19" s="7" t="str">
        <f>IF($C$4-(ROWS(E$12:E19)-1)&gt;LEN($C$5),"",IF(D19&lt;&gt;"",IF(B19="DECENA","",VLOOKUP(VALUE(RIGHT(D19)),$L$12:$N$20,MATCH(VALUE(LEFT(D19)),$L$11:$N$11,0),0)&amp;" "&amp;C19),IF(E19=0,"",IF(OR(C19="UNO",C19="CIENTO"),C19,HLOOKUP(B19,$H$11:$J$20,E19+1,0)&amp;" "&amp;C19))))</f>
        <v>CINCUENTA Y</v>
      </c>
      <c r="H19" s="1" t="s">
        <v>6</v>
      </c>
      <c r="I19" s="1" t="s">
        <v>15</v>
      </c>
      <c r="J19" s="1" t="s">
        <v>21</v>
      </c>
      <c r="L19" s="13">
        <v>8</v>
      </c>
      <c r="M19" s="1" t="s">
        <v>37</v>
      </c>
      <c r="N19" s="1" t="s">
        <v>48</v>
      </c>
    </row>
    <row r="20" spans="2:14" x14ac:dyDescent="0.3">
      <c r="B20" s="8" t="s">
        <v>27</v>
      </c>
      <c r="C20" s="16" t="str">
        <f>IF(AND(E20=1,D20=""),"UNO","")</f>
        <v/>
      </c>
      <c r="D20" s="16" t="str">
        <f>IF(AND(VALUE(E$19&amp;E$20)&lt;30,VALUE(E$19&amp;E$20)&gt;10,VALUE(E$19&amp;E$20)&lt;&gt;20),VALUE(E$19&amp;E$20),"")</f>
        <v/>
      </c>
      <c r="E20" s="12">
        <f>QUOTIENT(MOD(C$5,10^($C$4-(ROWS(E$12:E20)-1))),10^(($C$4-(ROWS(E$12:E20)-1))-1))</f>
        <v>6</v>
      </c>
      <c r="F20" s="9" t="str">
        <f>IF($C$4-(ROWS(E$12:E20)-1)&gt;LEN($C$5),"",IF(D20&lt;&gt;"",IF(B20="DECENA","",VLOOKUP(VALUE(RIGHT(D20)),$L$12:$N$20,MATCH(VALUE(LEFT(D20)),$L$11:$N$11,0),0)&amp;" "&amp;C20),IF(E20=0,"",IF(OR(C20="UNO",C20="CIENTO"),C20,HLOOKUP(B20,$H$11:$J$20,E20+1,0)&amp;" "&amp;C20))))</f>
        <v xml:space="preserve">SEIS </v>
      </c>
      <c r="H20" s="1" t="s">
        <v>7</v>
      </c>
      <c r="I20" s="1" t="s">
        <v>16</v>
      </c>
      <c r="J20" s="1" t="s">
        <v>22</v>
      </c>
      <c r="L20" s="13">
        <v>9</v>
      </c>
      <c r="M20" s="1" t="s">
        <v>38</v>
      </c>
      <c r="N20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LETRAS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MARTIN CRUZ</cp:lastModifiedBy>
  <dcterms:created xsi:type="dcterms:W3CDTF">2019-10-10T16:21:22Z</dcterms:created>
  <dcterms:modified xsi:type="dcterms:W3CDTF">2019-10-21T02:10:51Z</dcterms:modified>
</cp:coreProperties>
</file>